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10500" activeTab="1"/>
  </bookViews>
  <sheets>
    <sheet name="总表" sheetId="1" r:id="rId1"/>
    <sheet name="1.电器设备" sheetId="4" r:id="rId2"/>
  </sheets>
  <definedNames>
    <definedName name="_xlnm._FilterDatabase" localSheetId="1" hidden="1">'1.电器设备'!$A$1:$M$29</definedName>
    <definedName name="_xlnm.Print_Titles" localSheetId="1">'1.电器设备'!$1:$2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<sst xmlns="http://schemas.openxmlformats.org/spreadsheetml/2006/main" count="181" uniqueCount="126">
  <si>
    <t>附件1.</t>
  </si>
  <si>
    <t>神山智谷项目物业开办物资采购明细清单</t>
  </si>
  <si>
    <t>序号</t>
  </si>
  <si>
    <t>部门</t>
  </si>
  <si>
    <t>金额（元）</t>
  </si>
  <si>
    <t>备注</t>
  </si>
  <si>
    <t>电器设备</t>
  </si>
  <si>
    <t>总计：</t>
  </si>
  <si>
    <t>芜湖神山智谷项目电器设备采购物资清单及技术参数</t>
  </si>
  <si>
    <t>物品名称</t>
  </si>
  <si>
    <r>
      <rPr>
        <sz val="11"/>
        <color theme="1"/>
        <rFont val="宋体"/>
        <charset val="134"/>
        <scheme val="minor"/>
      </rPr>
      <t xml:space="preserve">品牌
</t>
    </r>
    <r>
      <rPr>
        <sz val="11"/>
        <color rgb="FFFF0000"/>
        <rFont val="宋体"/>
        <charset val="134"/>
        <scheme val="minor"/>
      </rPr>
      <t>（提供3项参考，不指定品牌）</t>
    </r>
  </si>
  <si>
    <t>技术/规格参数</t>
  </si>
  <si>
    <t>数量</t>
  </si>
  <si>
    <t>单位</t>
  </si>
  <si>
    <t>含税单价</t>
  </si>
  <si>
    <t>税前单价</t>
  </si>
  <si>
    <t>税金</t>
  </si>
  <si>
    <t>金额</t>
  </si>
  <si>
    <t>图片</t>
  </si>
  <si>
    <t>资产类别</t>
  </si>
  <si>
    <t>售后服务要求</t>
  </si>
  <si>
    <t>烧水器</t>
  </si>
  <si>
    <t>德玛仕 、苏泊尔 、奥克斯</t>
  </si>
  <si>
    <t xml:space="preserve">1.材质：304不锈钢
2.容量：70L
3.参数：6000W、220V、防干烧、温控保护、三级能效
</t>
  </si>
  <si>
    <t>台</t>
  </si>
  <si>
    <t>低值易耗品</t>
  </si>
  <si>
    <t>园区用</t>
  </si>
  <si>
    <t>所有设备整机最低质保不少于 1 年，电脑类整机不少于 2 年；空调、冰箱等大家电主要部件质保不少于 3 年。供应商须在响应文件明确各品类具体质保年限、7×24 小时电话响应、接到报修12 小时响应、24小时到达现场，一般故障当日修复。（1-26）</t>
  </si>
  <si>
    <t>微波炉</t>
  </si>
  <si>
    <t>美的 、 格兰仕、苏泊尔</t>
  </si>
  <si>
    <t xml:space="preserve">1.材质：平板式（无转盘）
2.尺寸：≥457×359×271mm
3.参数：20L、700W、六档火力、一级能效、易清洁
</t>
  </si>
  <si>
    <t>易耗品</t>
  </si>
  <si>
    <t>员工用</t>
  </si>
  <si>
    <t>办公电脑 一体机</t>
  </si>
  <si>
    <t>戴尔 、 联想 、华硕</t>
  </si>
  <si>
    <t xml:space="preserve">1.配置：一体机，ultra5 处理器、16GB 内存、512G 固态硬盘、蓝牙、集成显卡、键鼠套装、鼠标垫、高清屏幕120hz
2.尺寸：23-24英寸显示器
3.参数：免费保修1年、成本保修2年、Win11、千兆网口、节能二级能耗、分辨率
</t>
  </si>
  <si>
    <t>固定资产</t>
  </si>
  <si>
    <t>客服 7、工程 2、综合 3、秩序 1、环境 1</t>
  </si>
  <si>
    <t>冷藏冰箱</t>
  </si>
  <si>
    <t>海尔、美的 、德玛仕</t>
  </si>
  <si>
    <t xml:space="preserve">1.材质：钣金冷藏柜
2.尺寸：≥435×455×1250mm
3.参数：冷藏为主、一级能效、静音、风冷
</t>
  </si>
  <si>
    <t>秩序 1、环境 1、综合 1</t>
  </si>
  <si>
    <t>空调</t>
  </si>
  <si>
    <t>格力、 美的、海尔</t>
  </si>
  <si>
    <t>1.匹数：1.5 匹
2.参数：一级能效、3500W 制冷、除菌、自清洁、定时节能</t>
  </si>
  <si>
    <t>岗亭及物业办公室用（含安装、开孔，铜管增加等一切费用）</t>
  </si>
  <si>
    <t>1、规格：外机尺寸不高于960*700*360mm，内机尺寸不低于2000*450*470mm，
2、材质：ABS塑料，外机噪音低于60db，
3、工作方式：变频，一级能耗，适用面积≤48m²,3匹</t>
  </si>
  <si>
    <t>物业办公室客服前台使用（含安装、开孔，铜管增加等一切费用）</t>
  </si>
  <si>
    <t>笔记本电脑</t>
  </si>
  <si>
    <t>联想、 华硕、小米</t>
  </si>
  <si>
    <t xml:space="preserve">1.配置：i5-1340P、内存16GB、1TB 固态硬盘容、分辨率2.5k、刷新率120kz
2.尺寸：14 英寸
3.参数：长续航10h、轻薄≤15mm、Win11、Type-C 快充
</t>
  </si>
  <si>
    <t>会议投屏</t>
  </si>
  <si>
    <t>平板笔记本</t>
  </si>
  <si>
    <t>红米，联想小新、oppo</t>
  </si>
  <si>
    <r>
      <rPr>
        <sz val="12"/>
        <color rgb="FF000000"/>
        <rFont val="宋体"/>
        <charset val="134"/>
        <scheme val="minor"/>
      </rPr>
      <t>1.8+256G，超清屏；           2.不小于12.1英寸；           3.共享手机网络（能连手机热点</t>
    </r>
    <r>
      <rPr>
        <sz val="12"/>
        <rFont val="宋体"/>
        <charset val="134"/>
        <scheme val="minor"/>
      </rPr>
      <t>）、触感+电容笔双输入
2K超清屏</t>
    </r>
  </si>
  <si>
    <t>会议投屏、接待</t>
  </si>
  <si>
    <t>投影仪</t>
  </si>
  <si>
    <t>明基、 爱普生、松下</t>
  </si>
  <si>
    <t>1.技术：1080P 高清、自动对焦
2.尺寸：便携款
3.参数：自动梯形校正、无线投屏、蓝牙、3500 流明</t>
  </si>
  <si>
    <t>会议用</t>
  </si>
  <si>
    <t>台式热水机</t>
  </si>
  <si>
    <t>苏泊尔、 美的 、 荣事达</t>
  </si>
  <si>
    <t>1.材质：304 不锈钢
2.容量：5L
3. 参数：1200W、多档温控、防干烧、童锁</t>
  </si>
  <si>
    <t>个</t>
  </si>
  <si>
    <t>客服、会务各 1</t>
  </si>
  <si>
    <t>电吹风</t>
  </si>
  <si>
    <t>小米 、康夫 、飞科</t>
  </si>
  <si>
    <t>1.功能：负离子护发、恒温
2.参数：1600W、三档风、过热保护、静音</t>
  </si>
  <si>
    <t>接待应急用</t>
  </si>
  <si>
    <t>电动轮椅</t>
  </si>
  <si>
    <t>迪护 、 护卫神、京巧</t>
  </si>
  <si>
    <r>
      <rPr>
        <sz val="12"/>
        <color rgb="FF000000"/>
        <rFont val="宋体"/>
        <charset val="134"/>
        <scheme val="minor"/>
      </rPr>
      <t>1.配置：15AH 锂电、双电机
2.功能：可躺、双刹车、减震
3.参数：续航</t>
    </r>
    <r>
      <rPr>
        <sz val="12"/>
        <color rgb="FFFF0000"/>
        <rFont val="宋体"/>
        <charset val="134"/>
        <scheme val="minor"/>
      </rPr>
      <t>≥</t>
    </r>
    <r>
      <rPr>
        <sz val="12"/>
        <color rgb="FF000000"/>
        <rFont val="宋体"/>
        <charset val="134"/>
        <scheme val="minor"/>
      </rPr>
      <t>25km、承重</t>
    </r>
    <r>
      <rPr>
        <sz val="12"/>
        <color rgb="FFFF0000"/>
        <rFont val="宋体"/>
        <charset val="134"/>
        <scheme val="minor"/>
      </rPr>
      <t>≥</t>
    </r>
    <r>
      <rPr>
        <sz val="12"/>
        <color rgb="FF000000"/>
        <rFont val="宋体"/>
        <charset val="134"/>
        <scheme val="minor"/>
      </rPr>
      <t>120kg、智能操控</t>
    </r>
  </si>
  <si>
    <t>前台用</t>
  </si>
  <si>
    <t>双开门冰箱</t>
  </si>
  <si>
    <t>美的 、海尔 、美菱</t>
  </si>
  <si>
    <r>
      <rPr>
        <sz val="12"/>
        <color rgb="FF000000"/>
        <rFont val="宋体"/>
        <charset val="134"/>
        <scheme val="minor"/>
      </rPr>
      <t xml:space="preserve">1.功能：风冷无霜、一级能效
2.尺寸：≥176.4×69×89.5cm
3.参数：抗菌净味、双温区、低噪
</t>
    </r>
    <r>
      <rPr>
        <sz val="12"/>
        <rFont val="宋体"/>
        <charset val="134"/>
        <scheme val="minor"/>
      </rPr>
      <t>冰箱容积570L</t>
    </r>
  </si>
  <si>
    <t>前台、会议中心各 1</t>
  </si>
  <si>
    <t>工作手机</t>
  </si>
  <si>
    <t>OPPO 、小米、vivo</t>
  </si>
  <si>
    <r>
      <rPr>
        <sz val="12"/>
        <color rgb="FF000000"/>
        <rFont val="宋体"/>
        <charset val="134"/>
        <scheme val="minor"/>
      </rPr>
      <t>1.配置：12GB+256GB
2.尺寸：6.67 英寸
3.参数：长续航≥10h、双卡、大音量、快充</t>
    </r>
    <r>
      <rPr>
        <sz val="12"/>
        <rFont val="宋体"/>
        <charset val="134"/>
        <scheme val="minor"/>
      </rPr>
      <t>25瓦，屏幕分辨率2400*1080</t>
    </r>
  </si>
  <si>
    <t>客服用</t>
  </si>
  <si>
    <t>咖啡机</t>
  </si>
  <si>
    <t>咖博士、技诺、咖乐美</t>
  </si>
  <si>
    <t xml:space="preserve">1.功能：全自动、现磨、打奶泡、自清洗
2.参数：1800W、触控、可拆卸部件、易清洁
</t>
  </si>
  <si>
    <t>会议接待</t>
  </si>
  <si>
    <t>制冰机</t>
  </si>
  <si>
    <t>得力 、志高 、美的</t>
  </si>
  <si>
    <t xml:space="preserve">1.功能：全自动、风冷、定时
2.规格：96 冰格
3.参数：日制冰 12kg、食品级材质、缺水提醒
</t>
  </si>
  <si>
    <t>打印复印一体机</t>
  </si>
  <si>
    <t xml:space="preserve">佳能、 得力 、夏普
</t>
  </si>
  <si>
    <t>1.功能：A3/A4 彩色、双面、复印扫描
2.速度：45 页 / 分钟
3.参数：网络打印、四纸盒、低耗粉、稳定耐用</t>
  </si>
  <si>
    <t>前台办公用</t>
  </si>
  <si>
    <t>移动音响</t>
  </si>
  <si>
    <t>山水 、飞利浦 、惠威</t>
  </si>
  <si>
    <r>
      <rPr>
        <sz val="12"/>
        <color rgb="FF000000"/>
        <rFont val="宋体"/>
        <charset val="134"/>
        <scheme val="minor"/>
      </rPr>
      <t xml:space="preserve">1.连接：蓝牙 / USB / 无线麦
2.功率：200W
3.参数：内置电池、续航 6h、防水、便携
</t>
    </r>
    <r>
      <rPr>
        <sz val="12"/>
        <rFont val="宋体"/>
        <charset val="134"/>
        <scheme val="minor"/>
      </rPr>
      <t>喇叭数量≥90</t>
    </r>
  </si>
  <si>
    <t>活动用</t>
  </si>
  <si>
    <t>烧水壶</t>
  </si>
  <si>
    <t>美的、苏泊尔 、小米</t>
  </si>
  <si>
    <t>1.材质：304 不锈钢
2.容量：2L
3.参数：1800W、自动断电、双层防烫、防干烧</t>
  </si>
  <si>
    <t>会议室用</t>
  </si>
  <si>
    <t>消毒柜</t>
  </si>
  <si>
    <t>德玛仕 、美的、奥克斯</t>
  </si>
  <si>
    <t xml:space="preserve">1.材质：201 不锈钢
2.尺寸：≥850×430×1400mm
3.参数：高温 + 烘干、上下层独立、触控、900W
</t>
  </si>
  <si>
    <t>毛巾柜</t>
  </si>
  <si>
    <t>康容 、康若、美的</t>
  </si>
  <si>
    <t>1.功能：加热 + 紫外线杀菌
2.容量：≥150 条
3.参数：750W、自动加水、防干烧、恒温</t>
  </si>
  <si>
    <t>接待用</t>
  </si>
  <si>
    <t>挂烫机</t>
  </si>
  <si>
    <t>美的、小熊 、志高</t>
  </si>
  <si>
    <t>1.类型：立式双杆
2.功能：10 档、大蒸汽
3.参数：2000W、防烫、自动断电、便携</t>
  </si>
  <si>
    <t>擦窗机器人</t>
  </si>
  <si>
    <t>科沃斯、罗弗尔、玻妞</t>
  </si>
  <si>
    <r>
      <rPr>
        <sz val="12"/>
        <color rgb="FF000000"/>
        <rFont val="宋体"/>
        <charset val="134"/>
        <scheme val="minor"/>
      </rPr>
      <t>1.吸力：</t>
    </r>
    <r>
      <rPr>
        <sz val="12"/>
        <color rgb="FFFF0000"/>
        <rFont val="宋体"/>
        <charset val="134"/>
        <scheme val="minor"/>
      </rPr>
      <t>≥</t>
    </r>
    <r>
      <rPr>
        <sz val="12"/>
        <color rgb="FF000000"/>
        <rFont val="宋体"/>
        <charset val="134"/>
        <scheme val="minor"/>
      </rPr>
      <t>2800Pa
2.续航：</t>
    </r>
    <r>
      <rPr>
        <sz val="12"/>
        <color rgb="FFFF0000"/>
        <rFont val="宋体"/>
        <charset val="134"/>
        <scheme val="minor"/>
      </rPr>
      <t>≥</t>
    </r>
    <r>
      <rPr>
        <sz val="12"/>
        <color rgb="FF000000"/>
        <rFont val="宋体"/>
        <charset val="134"/>
        <scheme val="minor"/>
      </rPr>
      <t>60分钟
3.参数：自动路径、防跌落、干湿两用、</t>
    </r>
    <r>
      <rPr>
        <sz val="12"/>
        <color rgb="FFFF0000"/>
        <rFont val="宋体"/>
        <charset val="134"/>
        <scheme val="minor"/>
      </rPr>
      <t>≥</t>
    </r>
    <r>
      <rPr>
        <sz val="12"/>
        <color rgb="FF000000"/>
        <rFont val="宋体"/>
        <charset val="134"/>
        <scheme val="minor"/>
      </rPr>
      <t>96W</t>
    </r>
  </si>
  <si>
    <t>套</t>
  </si>
  <si>
    <t>玻璃清洁</t>
  </si>
  <si>
    <t>AED 便携除颤仪</t>
  </si>
  <si>
    <t>鱼跃、医诺健、迈瑞</t>
  </si>
  <si>
    <t xml:space="preserve">
1.360J 双向波技术、5S 闪电放电、含急救培训
2.电池为一次性免维护不可充电电池
</t>
  </si>
  <si>
    <t>讲解器</t>
  </si>
  <si>
    <t xml:space="preserve">比西特、米铃、纽曼    </t>
  </si>
  <si>
    <t>1.1讲30听
2.无线讲解、多人同步收听                      3.磁吸充电箱</t>
  </si>
  <si>
    <t>无人机</t>
  </si>
  <si>
    <t xml:space="preserve">大疆、纵横股份、道通智能 </t>
  </si>
  <si>
    <r>
      <rPr>
        <sz val="11"/>
        <color rgb="FF000000"/>
        <rFont val="宋体"/>
        <charset val="134"/>
        <scheme val="minor"/>
      </rPr>
      <t>1.长续航≥60分钟，起飞重量＜5kg,抗风能力≥6级，清晰度</t>
    </r>
    <r>
      <rPr>
        <sz val="11"/>
        <rFont val="宋体"/>
        <charset val="134"/>
        <scheme val="minor"/>
      </rPr>
      <t>≥</t>
    </r>
    <r>
      <rPr>
        <sz val="11"/>
        <color rgb="FF000000"/>
        <rFont val="宋体"/>
        <charset val="134"/>
        <scheme val="minor"/>
      </rPr>
      <t>1080p
2.带屏遥控器 + 3块电池 + 128G高速卡</t>
    </r>
  </si>
  <si>
    <t>工程用</t>
  </si>
  <si>
    <t>合计金额: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</si>
</sst>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2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b/>
      <sz val="22"/>
      <name val="宋体"/>
      <charset val="134"/>
      <scheme val="minor"/>
    </font>
    <font>
      <b/>
      <sz val="14"/>
      <name val="宋体"/>
      <charset val="134"/>
      <scheme val="minor"/>
    </font>
    <font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FF0000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7" borderId="12" applyNumberFormat="0" applyAlignment="0" applyProtection="0">
      <alignment vertical="center"/>
    </xf>
    <xf numFmtId="0" fontId="22" fillId="7" borderId="11" applyNumberFormat="0" applyAlignment="0" applyProtection="0">
      <alignment vertical="center"/>
    </xf>
    <xf numFmtId="0" fontId="23" fillId="8" borderId="13" applyNumberFormat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176" fontId="1" fillId="3" borderId="1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176" fontId="0" fillId="3" borderId="2" xfId="0" applyNumberFormat="1" applyFill="1" applyBorder="1" applyAlignment="1">
      <alignment horizontal="center" vertical="center"/>
    </xf>
    <xf numFmtId="176" fontId="0" fillId="4" borderId="2" xfId="0" applyNumberForma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/>
    </xf>
    <xf numFmtId="176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240665</xdr:colOff>
      <xdr:row>24</xdr:row>
      <xdr:rowOff>85090</xdr:rowOff>
    </xdr:from>
    <xdr:to>
      <xdr:col>10</xdr:col>
      <xdr:colOff>1527810</xdr:colOff>
      <xdr:row>24</xdr:row>
      <xdr:rowOff>1057910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33305" y="29768800"/>
          <a:ext cx="1287145" cy="972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482600</xdr:colOff>
      <xdr:row>21</xdr:row>
      <xdr:rowOff>49530</xdr:rowOff>
    </xdr:from>
    <xdr:to>
      <xdr:col>10</xdr:col>
      <xdr:colOff>1325245</xdr:colOff>
      <xdr:row>21</xdr:row>
      <xdr:rowOff>1136015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75240" y="26304240"/>
          <a:ext cx="842645" cy="1086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520700</xdr:colOff>
      <xdr:row>20</xdr:row>
      <xdr:rowOff>113665</xdr:rowOff>
    </xdr:from>
    <xdr:to>
      <xdr:col>10</xdr:col>
      <xdr:colOff>1120140</xdr:colOff>
      <xdr:row>20</xdr:row>
      <xdr:rowOff>1074420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13340" y="25225375"/>
          <a:ext cx="599440" cy="960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363855</xdr:colOff>
      <xdr:row>19</xdr:row>
      <xdr:rowOff>163195</xdr:rowOff>
    </xdr:from>
    <xdr:to>
      <xdr:col>10</xdr:col>
      <xdr:colOff>1182370</xdr:colOff>
      <xdr:row>19</xdr:row>
      <xdr:rowOff>1286510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56495" y="23865205"/>
          <a:ext cx="818515" cy="1123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415290</xdr:colOff>
      <xdr:row>18</xdr:row>
      <xdr:rowOff>97790</xdr:rowOff>
    </xdr:from>
    <xdr:to>
      <xdr:col>10</xdr:col>
      <xdr:colOff>1111885</xdr:colOff>
      <xdr:row>18</xdr:row>
      <xdr:rowOff>1325880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07930" y="22352000"/>
          <a:ext cx="696595" cy="1228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400685</xdr:colOff>
      <xdr:row>17</xdr:row>
      <xdr:rowOff>26670</xdr:rowOff>
    </xdr:from>
    <xdr:to>
      <xdr:col>10</xdr:col>
      <xdr:colOff>1209675</xdr:colOff>
      <xdr:row>17</xdr:row>
      <xdr:rowOff>1188720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93325" y="21010880"/>
          <a:ext cx="808990" cy="1162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238760</xdr:colOff>
      <xdr:row>16</xdr:row>
      <xdr:rowOff>251460</xdr:rowOff>
    </xdr:from>
    <xdr:to>
      <xdr:col>10</xdr:col>
      <xdr:colOff>1540510</xdr:colOff>
      <xdr:row>16</xdr:row>
      <xdr:rowOff>1066800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31400" y="19902170"/>
          <a:ext cx="1301750" cy="815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434340</xdr:colOff>
      <xdr:row>12</xdr:row>
      <xdr:rowOff>125095</xdr:rowOff>
    </xdr:from>
    <xdr:to>
      <xdr:col>10</xdr:col>
      <xdr:colOff>1031240</xdr:colOff>
      <xdr:row>12</xdr:row>
      <xdr:rowOff>1017270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126980" y="14949805"/>
          <a:ext cx="596900" cy="89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404495</xdr:colOff>
      <xdr:row>11</xdr:row>
      <xdr:rowOff>93980</xdr:rowOff>
    </xdr:from>
    <xdr:to>
      <xdr:col>10</xdr:col>
      <xdr:colOff>1001395</xdr:colOff>
      <xdr:row>11</xdr:row>
      <xdr:rowOff>1097915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097135" y="13775690"/>
          <a:ext cx="596900" cy="1003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191135</xdr:colOff>
      <xdr:row>10</xdr:row>
      <xdr:rowOff>76835</xdr:rowOff>
    </xdr:from>
    <xdr:to>
      <xdr:col>10</xdr:col>
      <xdr:colOff>1439545</xdr:colOff>
      <xdr:row>10</xdr:row>
      <xdr:rowOff>1335405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883775" y="12398375"/>
          <a:ext cx="1248410" cy="1258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66040</xdr:colOff>
      <xdr:row>6</xdr:row>
      <xdr:rowOff>64770</xdr:rowOff>
    </xdr:from>
    <xdr:to>
      <xdr:col>10</xdr:col>
      <xdr:colOff>1529080</xdr:colOff>
      <xdr:row>6</xdr:row>
      <xdr:rowOff>865505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758680" y="6644640"/>
          <a:ext cx="1463040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317500</xdr:colOff>
      <xdr:row>2</xdr:row>
      <xdr:rowOff>20320</xdr:rowOff>
    </xdr:from>
    <xdr:to>
      <xdr:col>10</xdr:col>
      <xdr:colOff>1494155</xdr:colOff>
      <xdr:row>2</xdr:row>
      <xdr:rowOff>1129665</xdr:rowOff>
    </xdr:to>
    <xdr:pic>
      <xdr:nvPicPr>
        <xdr:cNvPr id="212" name="ID_91D102F5E1FC4662AEF40D146D30F7C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010140" y="1151890"/>
          <a:ext cx="1176655" cy="110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569595</xdr:colOff>
      <xdr:row>3</xdr:row>
      <xdr:rowOff>283210</xdr:rowOff>
    </xdr:from>
    <xdr:to>
      <xdr:col>10</xdr:col>
      <xdr:colOff>1242060</xdr:colOff>
      <xdr:row>3</xdr:row>
      <xdr:rowOff>866140</xdr:rowOff>
    </xdr:to>
    <xdr:pic>
      <xdr:nvPicPr>
        <xdr:cNvPr id="57" name="ID_38C0BEED06604DE09BA2016DA11B35DC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262235" y="2557780"/>
          <a:ext cx="672465" cy="582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20320</xdr:colOff>
      <xdr:row>4</xdr:row>
      <xdr:rowOff>179070</xdr:rowOff>
    </xdr:from>
    <xdr:to>
      <xdr:col>11</xdr:col>
      <xdr:colOff>0</xdr:colOff>
      <xdr:row>4</xdr:row>
      <xdr:rowOff>1844675</xdr:rowOff>
    </xdr:to>
    <xdr:pic>
      <xdr:nvPicPr>
        <xdr:cNvPr id="101" name="ID_2D63E8F91C944558814F52B5512BFA6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712960" y="3596640"/>
          <a:ext cx="1600200" cy="1665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670560</xdr:colOff>
      <xdr:row>5</xdr:row>
      <xdr:rowOff>20320</xdr:rowOff>
    </xdr:from>
    <xdr:to>
      <xdr:col>10</xdr:col>
      <xdr:colOff>1140460</xdr:colOff>
      <xdr:row>5</xdr:row>
      <xdr:rowOff>1129665</xdr:rowOff>
    </xdr:to>
    <xdr:pic>
      <xdr:nvPicPr>
        <xdr:cNvPr id="49" name="ID_45F1B6F8617B4235890B9957A0096C9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363200" y="5457190"/>
          <a:ext cx="469900" cy="110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680720</xdr:colOff>
      <xdr:row>7</xdr:row>
      <xdr:rowOff>50165</xdr:rowOff>
    </xdr:from>
    <xdr:to>
      <xdr:col>10</xdr:col>
      <xdr:colOff>1130300</xdr:colOff>
      <xdr:row>7</xdr:row>
      <xdr:rowOff>1614805</xdr:rowOff>
    </xdr:to>
    <xdr:pic>
      <xdr:nvPicPr>
        <xdr:cNvPr id="95" name="ID_85097643BE684832A5C8304293C4E9BF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flipH="1">
          <a:off x="10373360" y="7773035"/>
          <a:ext cx="449580" cy="156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96520</xdr:colOff>
      <xdr:row>8</xdr:row>
      <xdr:rowOff>154305</xdr:rowOff>
    </xdr:from>
    <xdr:to>
      <xdr:col>11</xdr:col>
      <xdr:colOff>0</xdr:colOff>
      <xdr:row>8</xdr:row>
      <xdr:rowOff>1422400</xdr:rowOff>
    </xdr:to>
    <xdr:pic>
      <xdr:nvPicPr>
        <xdr:cNvPr id="93" name="ID_6487B2DFED8F4BA983E1597750BD2CA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789160" y="9540875"/>
          <a:ext cx="1524000" cy="1268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244475</xdr:colOff>
      <xdr:row>9</xdr:row>
      <xdr:rowOff>20320</xdr:rowOff>
    </xdr:from>
    <xdr:to>
      <xdr:col>11</xdr:col>
      <xdr:colOff>0</xdr:colOff>
      <xdr:row>9</xdr:row>
      <xdr:rowOff>1343025</xdr:rowOff>
    </xdr:to>
    <xdr:pic>
      <xdr:nvPicPr>
        <xdr:cNvPr id="150" name="ID_BDCA1AB3F57D421EA1FA702D81CE1B8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937115" y="10981690"/>
          <a:ext cx="1376045" cy="1322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348615</xdr:colOff>
      <xdr:row>13</xdr:row>
      <xdr:rowOff>20320</xdr:rowOff>
    </xdr:from>
    <xdr:to>
      <xdr:col>10</xdr:col>
      <xdr:colOff>1462405</xdr:colOff>
      <xdr:row>13</xdr:row>
      <xdr:rowOff>1129665</xdr:rowOff>
    </xdr:to>
    <xdr:pic>
      <xdr:nvPicPr>
        <xdr:cNvPr id="12" name="ID_924E4309D3B24AD797FD9522D007145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041255" y="15988030"/>
          <a:ext cx="1113790" cy="110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349250</xdr:colOff>
      <xdr:row>14</xdr:row>
      <xdr:rowOff>20320</xdr:rowOff>
    </xdr:from>
    <xdr:to>
      <xdr:col>10</xdr:col>
      <xdr:colOff>1461770</xdr:colOff>
      <xdr:row>14</xdr:row>
      <xdr:rowOff>1129665</xdr:rowOff>
    </xdr:to>
    <xdr:pic>
      <xdr:nvPicPr>
        <xdr:cNvPr id="22" name="ID_7643151032814CF594FD49B6ABA67D8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041890" y="17131030"/>
          <a:ext cx="1112520" cy="110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244475</xdr:colOff>
      <xdr:row>15</xdr:row>
      <xdr:rowOff>20320</xdr:rowOff>
    </xdr:from>
    <xdr:to>
      <xdr:col>11</xdr:col>
      <xdr:colOff>0</xdr:colOff>
      <xdr:row>15</xdr:row>
      <xdr:rowOff>1376045</xdr:rowOff>
    </xdr:to>
    <xdr:pic>
      <xdr:nvPicPr>
        <xdr:cNvPr id="89" name="ID_0E944FB18F0A4A98AAE6A82065C0637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937115" y="18274030"/>
          <a:ext cx="1376045" cy="135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353060</xdr:colOff>
      <xdr:row>22</xdr:row>
      <xdr:rowOff>20320</xdr:rowOff>
    </xdr:from>
    <xdr:to>
      <xdr:col>10</xdr:col>
      <xdr:colOff>1458595</xdr:colOff>
      <xdr:row>22</xdr:row>
      <xdr:rowOff>1129665</xdr:rowOff>
    </xdr:to>
    <xdr:pic>
      <xdr:nvPicPr>
        <xdr:cNvPr id="174" name="ID_392BF3E09BD64E078B7BD2B7FB0CA58D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045700" y="27418030"/>
          <a:ext cx="1105535" cy="110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368935</xdr:colOff>
      <xdr:row>23</xdr:row>
      <xdr:rowOff>20320</xdr:rowOff>
    </xdr:from>
    <xdr:to>
      <xdr:col>10</xdr:col>
      <xdr:colOff>1442085</xdr:colOff>
      <xdr:row>23</xdr:row>
      <xdr:rowOff>1129665</xdr:rowOff>
    </xdr:to>
    <xdr:pic>
      <xdr:nvPicPr>
        <xdr:cNvPr id="37" name="ID_8F267B6B882248D7BAD463A1DE33FD4B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061575" y="28561030"/>
          <a:ext cx="1073150" cy="110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225425</xdr:colOff>
      <xdr:row>25</xdr:row>
      <xdr:rowOff>20320</xdr:rowOff>
    </xdr:from>
    <xdr:to>
      <xdr:col>11</xdr:col>
      <xdr:colOff>0</xdr:colOff>
      <xdr:row>25</xdr:row>
      <xdr:rowOff>1208405</xdr:rowOff>
    </xdr:to>
    <xdr:pic>
      <xdr:nvPicPr>
        <xdr:cNvPr id="111" name="ID_37A7A4B25E2B44FD96DAADE2FDD3BCA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9918065" y="30847030"/>
          <a:ext cx="1395095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215900</xdr:colOff>
      <xdr:row>26</xdr:row>
      <xdr:rowOff>20320</xdr:rowOff>
    </xdr:from>
    <xdr:to>
      <xdr:col>11</xdr:col>
      <xdr:colOff>0</xdr:colOff>
      <xdr:row>26</xdr:row>
      <xdr:rowOff>715010</xdr:rowOff>
    </xdr:to>
    <xdr:pic>
      <xdr:nvPicPr>
        <xdr:cNvPr id="99" name="ID_441B03AC54F34DC28E8CF18B04294DBA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9908540" y="32066230"/>
          <a:ext cx="1404620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363855</xdr:colOff>
      <xdr:row>27</xdr:row>
      <xdr:rowOff>20320</xdr:rowOff>
    </xdr:from>
    <xdr:to>
      <xdr:col>10</xdr:col>
      <xdr:colOff>1447165</xdr:colOff>
      <xdr:row>27</xdr:row>
      <xdr:rowOff>972820</xdr:rowOff>
    </xdr:to>
    <xdr:pic>
      <xdr:nvPicPr>
        <xdr:cNvPr id="107" name="ID_1C03D62696DF4719B903132C5B9BF16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0056495" y="32790130"/>
          <a:ext cx="1083310" cy="9525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6"/>
  <sheetViews>
    <sheetView view="pageBreakPreview" zoomScaleNormal="100" workbookViewId="0">
      <selection activeCell="C4" sqref="C4"/>
    </sheetView>
  </sheetViews>
  <sheetFormatPr defaultColWidth="18" defaultRowHeight="65.1" customHeight="1" outlineLevelRow="5" outlineLevelCol="3"/>
  <cols>
    <col min="1" max="1" width="18.6296296296296" style="36" customWidth="1"/>
    <col min="2" max="2" width="32.7592592592593" style="36" customWidth="1"/>
    <col min="3" max="3" width="33" style="36" customWidth="1"/>
    <col min="4" max="4" width="46.8796296296296" style="37" customWidth="1"/>
    <col min="5" max="256" width="18" style="36" customWidth="1"/>
    <col min="257" max="16384" width="18" style="36"/>
  </cols>
  <sheetData>
    <row r="1" ht="21.95" customHeight="1" spans="1:4">
      <c r="A1" s="38" t="s">
        <v>0</v>
      </c>
      <c r="B1" s="38"/>
      <c r="C1" s="38"/>
      <c r="D1" s="38"/>
    </row>
    <row r="2" ht="56.1" customHeight="1" spans="1:4">
      <c r="A2" s="39" t="s">
        <v>1</v>
      </c>
      <c r="B2" s="39"/>
      <c r="C2" s="39"/>
      <c r="D2" s="40"/>
    </row>
    <row r="3" customHeight="1" spans="1:4">
      <c r="A3" s="41" t="s">
        <v>2</v>
      </c>
      <c r="B3" s="41" t="s">
        <v>3</v>
      </c>
      <c r="C3" s="41" t="s">
        <v>4</v>
      </c>
      <c r="D3" s="42" t="s">
        <v>5</v>
      </c>
    </row>
    <row r="4" customHeight="1" spans="1:4">
      <c r="A4" s="43">
        <f>ROW()-3</f>
        <v>1</v>
      </c>
      <c r="B4" s="43" t="s">
        <v>6</v>
      </c>
      <c r="C4" s="44">
        <v>0</v>
      </c>
      <c r="D4" s="45"/>
    </row>
    <row r="5" customHeight="1" spans="1:4">
      <c r="A5" s="43" t="s">
        <v>7</v>
      </c>
      <c r="B5" s="43"/>
      <c r="C5" s="44">
        <v>0</v>
      </c>
      <c r="D5" s="46"/>
    </row>
    <row r="6" ht="96" customHeight="1" spans="1:4">
      <c r="A6" s="47"/>
      <c r="B6" s="47"/>
      <c r="C6" s="47"/>
      <c r="D6" s="47"/>
    </row>
  </sheetData>
  <mergeCells count="4">
    <mergeCell ref="A1:D1"/>
    <mergeCell ref="A2:D2"/>
    <mergeCell ref="A5:B5"/>
    <mergeCell ref="A6:D6"/>
  </mergeCells>
  <pageMargins left="0.7" right="0.7" top="0.75" bottom="0.75" header="0.3" footer="0.3"/>
  <pageSetup paperSize="9" scale="68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9"/>
  <sheetViews>
    <sheetView tabSelected="1" view="pageBreakPreview" zoomScale="85" zoomScaleNormal="100" topLeftCell="A9" workbookViewId="0">
      <selection activeCell="O13" sqref="O13"/>
    </sheetView>
  </sheetViews>
  <sheetFormatPr defaultColWidth="9.25925925925926" defaultRowHeight="14.4"/>
  <cols>
    <col min="1" max="1" width="9.25925925925926" style="2"/>
    <col min="2" max="2" width="12.3796296296296" style="2" customWidth="1"/>
    <col min="3" max="3" width="32.2592592592593" style="2" customWidth="1"/>
    <col min="4" max="4" width="31.7592592592593" style="3" customWidth="1"/>
    <col min="5" max="7" width="9.25925925925926" style="2"/>
    <col min="8" max="8" width="9.37962962962963" style="2"/>
    <col min="9" max="10" width="9.25925925925926" style="2"/>
    <col min="11" max="11" width="23.6296296296296" style="2" customWidth="1"/>
    <col min="12" max="12" width="15.6296296296296" style="2" customWidth="1"/>
    <col min="13" max="14" width="21.7592592592593" style="2" customWidth="1"/>
    <col min="15" max="15" width="24.962962962963" style="2" customWidth="1"/>
    <col min="16" max="16384" width="9.25925925925926" style="2"/>
  </cols>
  <sheetData>
    <row r="1" s="1" customFormat="1" ht="33" customHeight="1" spans="1:16">
      <c r="A1" s="4" t="s">
        <v>8</v>
      </c>
      <c r="B1" s="5"/>
      <c r="C1" s="5"/>
      <c r="D1" s="6"/>
      <c r="E1" s="4"/>
      <c r="F1" s="7"/>
      <c r="G1" s="7"/>
      <c r="H1" s="7"/>
      <c r="I1" s="7"/>
      <c r="J1" s="7"/>
      <c r="K1" s="4"/>
      <c r="L1" s="4"/>
      <c r="M1" s="4"/>
      <c r="N1" s="4"/>
    </row>
    <row r="2" s="1" customFormat="1" ht="56.1" customHeight="1" spans="1:16">
      <c r="A2" s="8" t="s">
        <v>2</v>
      </c>
      <c r="B2" s="9" t="s">
        <v>9</v>
      </c>
      <c r="C2" s="10" t="s">
        <v>10</v>
      </c>
      <c r="D2" s="9" t="s">
        <v>11</v>
      </c>
      <c r="E2" s="8" t="s">
        <v>12</v>
      </c>
      <c r="F2" s="11" t="s">
        <v>13</v>
      </c>
      <c r="G2" s="12" t="s">
        <v>14</v>
      </c>
      <c r="H2" s="12" t="s">
        <v>15</v>
      </c>
      <c r="I2" s="12" t="s">
        <v>16</v>
      </c>
      <c r="J2" s="11" t="s">
        <v>17</v>
      </c>
      <c r="K2" s="8" t="s">
        <v>18</v>
      </c>
      <c r="L2" s="8" t="s">
        <v>19</v>
      </c>
      <c r="M2" s="8" t="s">
        <v>5</v>
      </c>
      <c r="N2" s="8" t="s">
        <v>20</v>
      </c>
    </row>
    <row r="3" ht="90" customHeight="1" spans="1:16">
      <c r="A3" s="13">
        <f>ROW()-2</f>
        <v>1</v>
      </c>
      <c r="B3" s="13" t="s">
        <v>21</v>
      </c>
      <c r="C3" s="13" t="s">
        <v>22</v>
      </c>
      <c r="D3" s="14" t="s">
        <v>23</v>
      </c>
      <c r="E3" s="13">
        <v>2</v>
      </c>
      <c r="F3" s="13" t="s">
        <v>24</v>
      </c>
      <c r="G3" s="13">
        <v>0</v>
      </c>
      <c r="H3" s="13">
        <f t="shared" ref="H3:H10" si="0">G3-I3</f>
        <v>0</v>
      </c>
      <c r="I3" s="13">
        <f t="shared" ref="I3:I10" si="1">G3*0.13</f>
        <v>0</v>
      </c>
      <c r="J3" s="13">
        <f t="shared" ref="J3:J10" si="2">G3*E3</f>
        <v>0</v>
      </c>
      <c r="K3" s="13"/>
      <c r="L3" s="13" t="s">
        <v>25</v>
      </c>
      <c r="M3" s="13" t="s">
        <v>26</v>
      </c>
      <c r="N3" s="15" t="s">
        <v>27</v>
      </c>
      <c r="O3" s="16"/>
      <c r="P3" s="16"/>
    </row>
    <row r="4" ht="90" customHeight="1" spans="1:16">
      <c r="A4" s="13">
        <f t="shared" ref="A4:A13" si="3">ROW()-2</f>
        <v>2</v>
      </c>
      <c r="B4" s="13" t="s">
        <v>28</v>
      </c>
      <c r="C4" s="13" t="s">
        <v>29</v>
      </c>
      <c r="D4" s="14" t="s">
        <v>30</v>
      </c>
      <c r="E4" s="13">
        <v>4</v>
      </c>
      <c r="F4" s="13" t="s">
        <v>24</v>
      </c>
      <c r="G4" s="13">
        <v>0</v>
      </c>
      <c r="H4" s="13">
        <f t="shared" si="0"/>
        <v>0</v>
      </c>
      <c r="I4" s="13">
        <f t="shared" si="1"/>
        <v>0</v>
      </c>
      <c r="J4" s="13">
        <f t="shared" si="2"/>
        <v>0</v>
      </c>
      <c r="K4" s="13"/>
      <c r="L4" s="13" t="s">
        <v>31</v>
      </c>
      <c r="M4" s="13" t="s">
        <v>32</v>
      </c>
      <c r="N4" s="17"/>
      <c r="O4" s="16"/>
      <c r="P4" s="16"/>
    </row>
    <row r="5" ht="159" customHeight="1" spans="1:16">
      <c r="A5" s="13">
        <f t="shared" si="3"/>
        <v>3</v>
      </c>
      <c r="B5" s="13" t="s">
        <v>33</v>
      </c>
      <c r="C5" s="13" t="s">
        <v>34</v>
      </c>
      <c r="D5" s="18" t="s">
        <v>35</v>
      </c>
      <c r="E5" s="13">
        <v>14</v>
      </c>
      <c r="F5" s="13" t="s">
        <v>24</v>
      </c>
      <c r="G5" s="13">
        <v>0</v>
      </c>
      <c r="H5" s="13">
        <f t="shared" si="0"/>
        <v>0</v>
      </c>
      <c r="I5" s="13">
        <f t="shared" si="1"/>
        <v>0</v>
      </c>
      <c r="J5" s="13">
        <f t="shared" si="2"/>
        <v>0</v>
      </c>
      <c r="K5" s="13"/>
      <c r="L5" s="13" t="s">
        <v>36</v>
      </c>
      <c r="M5" s="13" t="s">
        <v>37</v>
      </c>
      <c r="N5" s="17"/>
      <c r="O5" s="16"/>
      <c r="P5" s="16"/>
    </row>
    <row r="6" ht="90" customHeight="1" spans="1:16">
      <c r="A6" s="13">
        <f t="shared" si="3"/>
        <v>4</v>
      </c>
      <c r="B6" s="13" t="s">
        <v>38</v>
      </c>
      <c r="C6" s="13" t="s">
        <v>39</v>
      </c>
      <c r="D6" s="14" t="s">
        <v>40</v>
      </c>
      <c r="E6" s="13">
        <v>3</v>
      </c>
      <c r="F6" s="13" t="s">
        <v>24</v>
      </c>
      <c r="G6" s="13">
        <v>0</v>
      </c>
      <c r="H6" s="13">
        <f t="shared" si="0"/>
        <v>0</v>
      </c>
      <c r="I6" s="13">
        <f t="shared" si="1"/>
        <v>0</v>
      </c>
      <c r="J6" s="13">
        <f t="shared" si="2"/>
        <v>0</v>
      </c>
      <c r="K6" s="13"/>
      <c r="L6" s="13" t="s">
        <v>36</v>
      </c>
      <c r="M6" s="13" t="s">
        <v>41</v>
      </c>
      <c r="N6" s="17"/>
      <c r="O6" s="16"/>
      <c r="P6" s="16"/>
    </row>
    <row r="7" ht="90" customHeight="1" spans="1:16">
      <c r="A7" s="13">
        <f t="shared" si="3"/>
        <v>5</v>
      </c>
      <c r="B7" s="13" t="s">
        <v>42</v>
      </c>
      <c r="C7" s="13" t="s">
        <v>43</v>
      </c>
      <c r="D7" s="19" t="s">
        <v>44</v>
      </c>
      <c r="E7" s="13">
        <v>3</v>
      </c>
      <c r="F7" s="13" t="s">
        <v>24</v>
      </c>
      <c r="G7" s="13">
        <v>0</v>
      </c>
      <c r="H7" s="13">
        <f t="shared" si="0"/>
        <v>0</v>
      </c>
      <c r="I7" s="13">
        <f t="shared" si="1"/>
        <v>0</v>
      </c>
      <c r="J7" s="13">
        <f t="shared" si="2"/>
        <v>0</v>
      </c>
      <c r="K7" s="13"/>
      <c r="L7" s="13" t="s">
        <v>36</v>
      </c>
      <c r="M7" s="13" t="s">
        <v>45</v>
      </c>
      <c r="N7" s="17"/>
      <c r="O7" s="16"/>
      <c r="P7" s="16"/>
    </row>
    <row r="8" ht="131" customHeight="1" spans="1:16">
      <c r="A8" s="13">
        <f t="shared" si="3"/>
        <v>6</v>
      </c>
      <c r="B8" s="13" t="s">
        <v>42</v>
      </c>
      <c r="C8" s="13" t="s">
        <v>43</v>
      </c>
      <c r="D8" s="14" t="s">
        <v>46</v>
      </c>
      <c r="E8" s="20">
        <v>1</v>
      </c>
      <c r="F8" s="13" t="s">
        <v>24</v>
      </c>
      <c r="G8" s="13">
        <v>0</v>
      </c>
      <c r="H8" s="13">
        <f t="shared" si="0"/>
        <v>0</v>
      </c>
      <c r="I8" s="13">
        <f t="shared" si="1"/>
        <v>0</v>
      </c>
      <c r="J8" s="13">
        <f t="shared" si="2"/>
        <v>0</v>
      </c>
      <c r="K8" s="13"/>
      <c r="L8" s="13" t="s">
        <v>36</v>
      </c>
      <c r="M8" s="13" t="s">
        <v>47</v>
      </c>
      <c r="N8" s="17"/>
      <c r="O8" s="16"/>
      <c r="P8" s="16"/>
    </row>
    <row r="9" ht="124" customHeight="1" spans="1:16">
      <c r="A9" s="13">
        <f t="shared" si="3"/>
        <v>7</v>
      </c>
      <c r="B9" s="13" t="s">
        <v>48</v>
      </c>
      <c r="C9" s="13" t="s">
        <v>49</v>
      </c>
      <c r="D9" s="14" t="s">
        <v>50</v>
      </c>
      <c r="E9" s="20">
        <v>1</v>
      </c>
      <c r="F9" s="13" t="s">
        <v>24</v>
      </c>
      <c r="G9" s="13">
        <v>0</v>
      </c>
      <c r="H9" s="13">
        <f t="shared" si="0"/>
        <v>0</v>
      </c>
      <c r="I9" s="13">
        <f t="shared" si="1"/>
        <v>0</v>
      </c>
      <c r="J9" s="13">
        <f t="shared" si="2"/>
        <v>0</v>
      </c>
      <c r="K9" s="13"/>
      <c r="L9" s="13" t="s">
        <v>36</v>
      </c>
      <c r="M9" s="13" t="s">
        <v>51</v>
      </c>
      <c r="N9" s="17"/>
      <c r="O9" s="16"/>
      <c r="P9" s="16"/>
    </row>
    <row r="10" ht="107.1" customHeight="1" spans="1:16">
      <c r="A10" s="13">
        <f t="shared" si="3"/>
        <v>8</v>
      </c>
      <c r="B10" s="13" t="s">
        <v>52</v>
      </c>
      <c r="C10" s="13" t="s">
        <v>53</v>
      </c>
      <c r="D10" s="14" t="s">
        <v>54</v>
      </c>
      <c r="E10" s="13">
        <v>1</v>
      </c>
      <c r="F10" s="13" t="s">
        <v>24</v>
      </c>
      <c r="G10" s="13">
        <v>0</v>
      </c>
      <c r="H10" s="13">
        <f t="shared" si="0"/>
        <v>0</v>
      </c>
      <c r="I10" s="13">
        <f t="shared" si="1"/>
        <v>0</v>
      </c>
      <c r="J10" s="13">
        <f t="shared" si="2"/>
        <v>0</v>
      </c>
      <c r="K10" s="13"/>
      <c r="L10" s="13" t="s">
        <v>36</v>
      </c>
      <c r="M10" s="13" t="s">
        <v>55</v>
      </c>
      <c r="N10" s="17"/>
    </row>
    <row r="11" ht="107.1" customHeight="1" spans="1:16">
      <c r="A11" s="13">
        <f t="shared" si="3"/>
        <v>9</v>
      </c>
      <c r="B11" s="13" t="s">
        <v>56</v>
      </c>
      <c r="C11" s="13" t="s">
        <v>57</v>
      </c>
      <c r="D11" s="14" t="s">
        <v>58</v>
      </c>
      <c r="E11" s="13">
        <v>1</v>
      </c>
      <c r="F11" s="13" t="s">
        <v>24</v>
      </c>
      <c r="G11" s="13">
        <v>0</v>
      </c>
      <c r="H11" s="13">
        <f t="shared" ref="H11:H25" si="4">G11-I11</f>
        <v>0</v>
      </c>
      <c r="I11" s="13">
        <f t="shared" ref="I11:I25" si="5">G11*0.13</f>
        <v>0</v>
      </c>
      <c r="J11" s="13">
        <f t="shared" ref="J11:J25" si="6">G11*E11</f>
        <v>0</v>
      </c>
      <c r="K11" s="13"/>
      <c r="L11" s="13" t="s">
        <v>36</v>
      </c>
      <c r="M11" s="13" t="s">
        <v>59</v>
      </c>
      <c r="N11" s="17"/>
      <c r="O11" s="16"/>
      <c r="P11" s="16"/>
    </row>
    <row r="12" ht="90" customHeight="1" spans="1:16">
      <c r="A12" s="13">
        <f t="shared" si="3"/>
        <v>10</v>
      </c>
      <c r="B12" s="13" t="s">
        <v>60</v>
      </c>
      <c r="C12" s="13" t="s">
        <v>61</v>
      </c>
      <c r="D12" s="14" t="s">
        <v>62</v>
      </c>
      <c r="E12" s="13">
        <v>2</v>
      </c>
      <c r="F12" s="13" t="s">
        <v>63</v>
      </c>
      <c r="G12" s="13">
        <v>0</v>
      </c>
      <c r="H12" s="13">
        <f t="shared" si="4"/>
        <v>0</v>
      </c>
      <c r="I12" s="13">
        <f t="shared" si="5"/>
        <v>0</v>
      </c>
      <c r="J12" s="13">
        <f t="shared" si="6"/>
        <v>0</v>
      </c>
      <c r="K12" s="13"/>
      <c r="L12" s="13" t="s">
        <v>25</v>
      </c>
      <c r="M12" s="13" t="s">
        <v>64</v>
      </c>
      <c r="N12" s="17"/>
      <c r="O12" s="16"/>
      <c r="P12" s="16"/>
    </row>
    <row r="13" ht="90" customHeight="1" spans="1:16">
      <c r="A13" s="13">
        <f t="shared" si="3"/>
        <v>11</v>
      </c>
      <c r="B13" s="13" t="s">
        <v>65</v>
      </c>
      <c r="C13" s="13" t="s">
        <v>66</v>
      </c>
      <c r="D13" s="19" t="s">
        <v>67</v>
      </c>
      <c r="E13" s="13">
        <v>2</v>
      </c>
      <c r="F13" s="13" t="s">
        <v>63</v>
      </c>
      <c r="G13" s="13">
        <v>0</v>
      </c>
      <c r="H13" s="13">
        <f t="shared" si="4"/>
        <v>0</v>
      </c>
      <c r="I13" s="13">
        <f t="shared" si="5"/>
        <v>0</v>
      </c>
      <c r="J13" s="13">
        <f t="shared" si="6"/>
        <v>0</v>
      </c>
      <c r="K13" s="13"/>
      <c r="L13" s="13" t="s">
        <v>25</v>
      </c>
      <c r="M13" s="13" t="s">
        <v>68</v>
      </c>
      <c r="N13" s="17"/>
      <c r="O13" s="16"/>
      <c r="P13" s="16"/>
    </row>
    <row r="14" ht="90" customHeight="1" spans="1:16">
      <c r="A14" s="13">
        <f t="shared" ref="A14:A28" si="7">ROW()-2</f>
        <v>12</v>
      </c>
      <c r="B14" s="13" t="s">
        <v>69</v>
      </c>
      <c r="C14" s="13" t="s">
        <v>70</v>
      </c>
      <c r="D14" s="14" t="s">
        <v>71</v>
      </c>
      <c r="E14" s="13">
        <v>1</v>
      </c>
      <c r="F14" s="13" t="s">
        <v>63</v>
      </c>
      <c r="G14" s="13">
        <v>0</v>
      </c>
      <c r="H14" s="13">
        <f t="shared" si="4"/>
        <v>0</v>
      </c>
      <c r="I14" s="13">
        <f t="shared" si="5"/>
        <v>0</v>
      </c>
      <c r="J14" s="13">
        <f t="shared" si="6"/>
        <v>0</v>
      </c>
      <c r="K14" s="13"/>
      <c r="L14" s="13" t="s">
        <v>36</v>
      </c>
      <c r="M14" s="13" t="s">
        <v>72</v>
      </c>
      <c r="N14" s="17"/>
    </row>
    <row r="15" ht="90" customHeight="1" spans="1:16">
      <c r="A15" s="13">
        <f t="shared" si="7"/>
        <v>13</v>
      </c>
      <c r="B15" s="13" t="s">
        <v>73</v>
      </c>
      <c r="C15" s="13" t="s">
        <v>74</v>
      </c>
      <c r="D15" s="14" t="s">
        <v>75</v>
      </c>
      <c r="E15" s="13">
        <v>2</v>
      </c>
      <c r="F15" s="13" t="s">
        <v>24</v>
      </c>
      <c r="G15" s="13">
        <v>0</v>
      </c>
      <c r="H15" s="13">
        <f t="shared" si="4"/>
        <v>0</v>
      </c>
      <c r="I15" s="13">
        <f t="shared" si="5"/>
        <v>0</v>
      </c>
      <c r="J15" s="13">
        <f t="shared" si="6"/>
        <v>0</v>
      </c>
      <c r="K15" s="13"/>
      <c r="L15" s="13" t="s">
        <v>36</v>
      </c>
      <c r="M15" s="13" t="s">
        <v>76</v>
      </c>
      <c r="N15" s="17"/>
      <c r="O15" s="16"/>
      <c r="P15" s="16"/>
    </row>
    <row r="16" ht="110" customHeight="1" spans="1:16">
      <c r="A16" s="13">
        <f t="shared" si="7"/>
        <v>14</v>
      </c>
      <c r="B16" s="13" t="s">
        <v>77</v>
      </c>
      <c r="C16" s="13" t="s">
        <v>78</v>
      </c>
      <c r="D16" s="14" t="s">
        <v>79</v>
      </c>
      <c r="E16" s="13">
        <v>5</v>
      </c>
      <c r="F16" s="13" t="s">
        <v>24</v>
      </c>
      <c r="G16" s="13">
        <v>0</v>
      </c>
      <c r="H16" s="13">
        <f t="shared" si="4"/>
        <v>0</v>
      </c>
      <c r="I16" s="13">
        <f t="shared" si="5"/>
        <v>0</v>
      </c>
      <c r="J16" s="13">
        <f t="shared" si="6"/>
        <v>0</v>
      </c>
      <c r="K16" s="13"/>
      <c r="L16" s="13" t="s">
        <v>36</v>
      </c>
      <c r="M16" s="13" t="s">
        <v>80</v>
      </c>
      <c r="N16" s="17"/>
    </row>
    <row r="17" ht="105" customHeight="1" spans="1:16">
      <c r="A17" s="13">
        <f t="shared" si="7"/>
        <v>15</v>
      </c>
      <c r="B17" s="13" t="s">
        <v>81</v>
      </c>
      <c r="C17" s="21" t="s">
        <v>82</v>
      </c>
      <c r="D17" s="19" t="s">
        <v>83</v>
      </c>
      <c r="E17" s="13">
        <v>1</v>
      </c>
      <c r="F17" s="13" t="s">
        <v>24</v>
      </c>
      <c r="G17" s="13">
        <v>0</v>
      </c>
      <c r="H17" s="13">
        <f t="shared" si="4"/>
        <v>0</v>
      </c>
      <c r="I17" s="13">
        <f t="shared" si="5"/>
        <v>0</v>
      </c>
      <c r="J17" s="13">
        <f t="shared" si="6"/>
        <v>0</v>
      </c>
      <c r="K17" s="13"/>
      <c r="L17" s="13" t="s">
        <v>36</v>
      </c>
      <c r="M17" s="13" t="s">
        <v>84</v>
      </c>
      <c r="N17" s="17"/>
      <c r="O17" s="16"/>
      <c r="P17" s="16"/>
    </row>
    <row r="18" ht="100" customHeight="1" spans="1:16">
      <c r="A18" s="13">
        <f t="shared" si="7"/>
        <v>16</v>
      </c>
      <c r="B18" s="13" t="s">
        <v>85</v>
      </c>
      <c r="C18" s="13" t="s">
        <v>86</v>
      </c>
      <c r="D18" s="14" t="s">
        <v>87</v>
      </c>
      <c r="E18" s="13">
        <v>1</v>
      </c>
      <c r="F18" s="13" t="s">
        <v>24</v>
      </c>
      <c r="G18" s="13">
        <v>0</v>
      </c>
      <c r="H18" s="13">
        <f t="shared" si="4"/>
        <v>0</v>
      </c>
      <c r="I18" s="13">
        <f t="shared" si="5"/>
        <v>0</v>
      </c>
      <c r="J18" s="13">
        <f t="shared" si="6"/>
        <v>0</v>
      </c>
      <c r="K18" s="13"/>
      <c r="L18" s="13" t="s">
        <v>36</v>
      </c>
      <c r="M18" s="13" t="s">
        <v>84</v>
      </c>
      <c r="N18" s="17"/>
      <c r="O18" s="16"/>
      <c r="P18" s="16"/>
    </row>
    <row r="19" ht="114" customHeight="1" spans="1:16">
      <c r="A19" s="13">
        <f t="shared" si="7"/>
        <v>17</v>
      </c>
      <c r="B19" s="20" t="s">
        <v>88</v>
      </c>
      <c r="C19" s="13" t="s">
        <v>89</v>
      </c>
      <c r="D19" s="14" t="s">
        <v>90</v>
      </c>
      <c r="E19" s="13">
        <v>1</v>
      </c>
      <c r="F19" s="13" t="s">
        <v>24</v>
      </c>
      <c r="G19" s="13">
        <v>0</v>
      </c>
      <c r="H19" s="13">
        <f t="shared" si="4"/>
        <v>0</v>
      </c>
      <c r="I19" s="13">
        <f t="shared" si="5"/>
        <v>0</v>
      </c>
      <c r="J19" s="13">
        <f t="shared" si="6"/>
        <v>0</v>
      </c>
      <c r="K19" s="13"/>
      <c r="L19" s="13" t="s">
        <v>36</v>
      </c>
      <c r="M19" s="13" t="s">
        <v>91</v>
      </c>
      <c r="N19" s="17"/>
      <c r="O19" s="16"/>
      <c r="P19" s="16"/>
    </row>
    <row r="20" ht="111" customHeight="1" spans="1:16">
      <c r="A20" s="13">
        <f t="shared" si="7"/>
        <v>18</v>
      </c>
      <c r="B20" s="13" t="s">
        <v>92</v>
      </c>
      <c r="C20" s="13" t="s">
        <v>93</v>
      </c>
      <c r="D20" s="14" t="s">
        <v>94</v>
      </c>
      <c r="E20" s="13">
        <v>2</v>
      </c>
      <c r="F20" s="13" t="s">
        <v>24</v>
      </c>
      <c r="G20" s="13">
        <v>0</v>
      </c>
      <c r="H20" s="13">
        <f t="shared" si="4"/>
        <v>0</v>
      </c>
      <c r="I20" s="13">
        <f t="shared" si="5"/>
        <v>0</v>
      </c>
      <c r="J20" s="13">
        <f t="shared" si="6"/>
        <v>0</v>
      </c>
      <c r="K20" s="13"/>
      <c r="L20" s="13" t="s">
        <v>25</v>
      </c>
      <c r="M20" s="13" t="s">
        <v>95</v>
      </c>
      <c r="N20" s="17"/>
      <c r="O20" s="16"/>
      <c r="P20" s="16"/>
    </row>
    <row r="21" ht="90" customHeight="1" spans="1:16">
      <c r="A21" s="13">
        <f t="shared" si="7"/>
        <v>19</v>
      </c>
      <c r="B21" s="13" t="s">
        <v>96</v>
      </c>
      <c r="C21" s="13" t="s">
        <v>97</v>
      </c>
      <c r="D21" s="14" t="s">
        <v>98</v>
      </c>
      <c r="E21" s="13">
        <v>8</v>
      </c>
      <c r="F21" s="13" t="s">
        <v>63</v>
      </c>
      <c r="G21" s="13">
        <v>0</v>
      </c>
      <c r="H21" s="13">
        <f t="shared" si="4"/>
        <v>0</v>
      </c>
      <c r="I21" s="13">
        <f t="shared" si="5"/>
        <v>0</v>
      </c>
      <c r="J21" s="13">
        <f t="shared" si="6"/>
        <v>0</v>
      </c>
      <c r="K21" s="13"/>
      <c r="L21" s="13" t="s">
        <v>31</v>
      </c>
      <c r="M21" s="13" t="s">
        <v>99</v>
      </c>
      <c r="N21" s="17"/>
      <c r="O21" s="16"/>
      <c r="P21" s="16"/>
    </row>
    <row r="22" ht="90" customHeight="1" spans="1:16">
      <c r="A22" s="13">
        <f t="shared" si="7"/>
        <v>20</v>
      </c>
      <c r="B22" s="13" t="s">
        <v>100</v>
      </c>
      <c r="C22" s="13" t="s">
        <v>101</v>
      </c>
      <c r="D22" s="14" t="s">
        <v>102</v>
      </c>
      <c r="E22" s="13">
        <v>4</v>
      </c>
      <c r="F22" s="13" t="s">
        <v>24</v>
      </c>
      <c r="G22" s="13">
        <v>0</v>
      </c>
      <c r="H22" s="13">
        <f t="shared" si="4"/>
        <v>0</v>
      </c>
      <c r="I22" s="13">
        <f t="shared" si="5"/>
        <v>0</v>
      </c>
      <c r="J22" s="13">
        <f t="shared" si="6"/>
        <v>0</v>
      </c>
      <c r="K22" s="13"/>
      <c r="L22" s="13" t="s">
        <v>25</v>
      </c>
      <c r="M22" s="13" t="s">
        <v>99</v>
      </c>
      <c r="N22" s="17"/>
      <c r="O22" s="16"/>
      <c r="P22" s="16"/>
    </row>
    <row r="23" ht="90" customHeight="1" spans="1:16">
      <c r="A23" s="13">
        <f t="shared" si="7"/>
        <v>21</v>
      </c>
      <c r="B23" s="13" t="s">
        <v>103</v>
      </c>
      <c r="C23" s="13" t="s">
        <v>104</v>
      </c>
      <c r="D23" s="14" t="s">
        <v>105</v>
      </c>
      <c r="E23" s="13">
        <v>1</v>
      </c>
      <c r="F23" s="13" t="s">
        <v>24</v>
      </c>
      <c r="G23" s="13">
        <v>0</v>
      </c>
      <c r="H23" s="13">
        <f t="shared" si="4"/>
        <v>0</v>
      </c>
      <c r="I23" s="13">
        <f t="shared" si="5"/>
        <v>0</v>
      </c>
      <c r="J23" s="13">
        <f t="shared" si="6"/>
        <v>0</v>
      </c>
      <c r="K23" s="13"/>
      <c r="L23" s="13" t="s">
        <v>25</v>
      </c>
      <c r="M23" s="13" t="s">
        <v>106</v>
      </c>
      <c r="N23" s="17"/>
    </row>
    <row r="24" ht="90" customHeight="1" spans="1:16">
      <c r="A24" s="13">
        <f t="shared" si="7"/>
        <v>22</v>
      </c>
      <c r="B24" s="13" t="s">
        <v>107</v>
      </c>
      <c r="C24" s="13" t="s">
        <v>108</v>
      </c>
      <c r="D24" s="14" t="s">
        <v>109</v>
      </c>
      <c r="E24" s="13">
        <v>2</v>
      </c>
      <c r="F24" s="13" t="s">
        <v>24</v>
      </c>
      <c r="G24" s="13">
        <v>0</v>
      </c>
      <c r="H24" s="13">
        <f t="shared" si="4"/>
        <v>0</v>
      </c>
      <c r="I24" s="13">
        <f t="shared" si="5"/>
        <v>0</v>
      </c>
      <c r="J24" s="13">
        <f t="shared" si="6"/>
        <v>0</v>
      </c>
      <c r="K24" s="13"/>
      <c r="L24" s="13" t="s">
        <v>31</v>
      </c>
      <c r="M24" s="13" t="s">
        <v>64</v>
      </c>
      <c r="N24" s="17"/>
    </row>
    <row r="25" ht="90" customHeight="1" spans="1:16">
      <c r="A25" s="13">
        <f t="shared" si="7"/>
        <v>23</v>
      </c>
      <c r="B25" s="13" t="s">
        <v>110</v>
      </c>
      <c r="C25" s="13" t="s">
        <v>111</v>
      </c>
      <c r="D25" s="14" t="s">
        <v>112</v>
      </c>
      <c r="E25" s="13">
        <v>1</v>
      </c>
      <c r="F25" s="13" t="s">
        <v>113</v>
      </c>
      <c r="G25" s="13">
        <v>0</v>
      </c>
      <c r="H25" s="13">
        <f t="shared" si="4"/>
        <v>0</v>
      </c>
      <c r="I25" s="13">
        <f t="shared" si="5"/>
        <v>0</v>
      </c>
      <c r="J25" s="13">
        <f t="shared" si="6"/>
        <v>0</v>
      </c>
      <c r="K25" s="13"/>
      <c r="L25" s="13" t="s">
        <v>36</v>
      </c>
      <c r="M25" s="13" t="s">
        <v>114</v>
      </c>
      <c r="N25" s="17"/>
      <c r="O25" s="16"/>
      <c r="P25" s="16"/>
    </row>
    <row r="26" ht="96" customHeight="1" spans="1:16">
      <c r="A26" s="13">
        <f t="shared" si="7"/>
        <v>24</v>
      </c>
      <c r="B26" s="22" t="s">
        <v>115</v>
      </c>
      <c r="C26" s="22" t="s">
        <v>116</v>
      </c>
      <c r="D26" s="23" t="s">
        <v>117</v>
      </c>
      <c r="E26" s="24">
        <v>1</v>
      </c>
      <c r="F26" s="24" t="s">
        <v>24</v>
      </c>
      <c r="G26" s="13">
        <v>0</v>
      </c>
      <c r="H26" s="25">
        <f t="shared" ref="H26:H28" si="8">G26/1.13</f>
        <v>0</v>
      </c>
      <c r="I26" s="25">
        <f t="shared" ref="I26:I28" si="9">G26-H26</f>
        <v>0</v>
      </c>
      <c r="J26" s="26">
        <f t="shared" ref="J26:J28" si="10">E26*G26</f>
        <v>0</v>
      </c>
      <c r="K26" s="24"/>
      <c r="L26" s="24" t="s">
        <v>36</v>
      </c>
      <c r="M26" s="24" t="s">
        <v>72</v>
      </c>
      <c r="N26" s="17"/>
    </row>
    <row r="27" ht="57" customHeight="1" spans="1:16">
      <c r="A27" s="13">
        <f t="shared" si="7"/>
        <v>25</v>
      </c>
      <c r="B27" s="22" t="s">
        <v>118</v>
      </c>
      <c r="C27" s="27" t="s">
        <v>119</v>
      </c>
      <c r="D27" s="23" t="s">
        <v>120</v>
      </c>
      <c r="E27" s="24">
        <v>2</v>
      </c>
      <c r="F27" s="24" t="s">
        <v>113</v>
      </c>
      <c r="G27" s="13">
        <v>0</v>
      </c>
      <c r="H27" s="25">
        <f t="shared" si="8"/>
        <v>0</v>
      </c>
      <c r="I27" s="25">
        <f t="shared" si="9"/>
        <v>0</v>
      </c>
      <c r="J27" s="26">
        <f t="shared" si="10"/>
        <v>0</v>
      </c>
      <c r="K27" s="24"/>
      <c r="L27" s="24" t="s">
        <v>36</v>
      </c>
      <c r="M27" s="24" t="s">
        <v>106</v>
      </c>
      <c r="N27" s="17"/>
    </row>
    <row r="28" ht="78" customHeight="1" spans="1:16">
      <c r="A28" s="13">
        <f t="shared" si="7"/>
        <v>26</v>
      </c>
      <c r="B28" s="24" t="s">
        <v>121</v>
      </c>
      <c r="C28" s="28" t="s">
        <v>122</v>
      </c>
      <c r="D28" s="29" t="s">
        <v>123</v>
      </c>
      <c r="E28" s="24">
        <v>1</v>
      </c>
      <c r="F28" s="24" t="s">
        <v>24</v>
      </c>
      <c r="G28" s="13">
        <v>0</v>
      </c>
      <c r="H28" s="25">
        <f t="shared" si="8"/>
        <v>0</v>
      </c>
      <c r="I28" s="25">
        <f t="shared" si="9"/>
        <v>0</v>
      </c>
      <c r="J28" s="26">
        <f t="shared" si="10"/>
        <v>0</v>
      </c>
      <c r="K28" s="24"/>
      <c r="L28" s="24" t="s">
        <v>36</v>
      </c>
      <c r="M28" s="24" t="s">
        <v>124</v>
      </c>
      <c r="N28" s="30"/>
    </row>
    <row r="29" ht="36.95" customHeight="1" spans="1:16">
      <c r="A29" s="31" t="s">
        <v>125</v>
      </c>
      <c r="B29" s="32"/>
      <c r="C29" s="32"/>
      <c r="D29" s="32"/>
      <c r="E29" s="32"/>
      <c r="F29" s="32"/>
      <c r="G29" s="32"/>
      <c r="H29" s="32"/>
      <c r="I29" s="33"/>
      <c r="J29" s="13">
        <f>SUM(J3:J28)</f>
        <v>0</v>
      </c>
      <c r="K29" s="34"/>
      <c r="L29" s="35"/>
      <c r="M29" s="35"/>
      <c r="N29" s="35"/>
    </row>
  </sheetData>
  <autoFilter xmlns:etc="http://www.wps.cn/officeDocument/2017/etCustomData" ref="A1:M29" etc:filterBottomFollowUsedRange="0">
    <extLst/>
  </autoFilter>
  <mergeCells count="3">
    <mergeCell ref="A1:M1"/>
    <mergeCell ref="A29:I29"/>
    <mergeCell ref="N3:N28"/>
  </mergeCells>
  <pageMargins left="0.751388888888889" right="0.751388888888889" top="1" bottom="1" header="0.5" footer="0.5"/>
  <pageSetup paperSize="9" scale="39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总表</vt:lpstr>
      <vt:lpstr>1.电器设备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李德情</cp:lastModifiedBy>
  <dcterms:created xsi:type="dcterms:W3CDTF">2023-05-21T11:15:00Z</dcterms:created>
  <dcterms:modified xsi:type="dcterms:W3CDTF">2026-05-25T08:58:58Z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2052-12.1.0.26375</vt:lpwstr>
  </property>
  <property fmtid="{D5CDD505-2E9C-101B-9397-08002B2CF9AE}" pid="3" name="ICV">
    <vt:lpwstr>67A4A75FCC294B3B83891A0D41B70332_13</vt:lpwstr>
  </property>
  <property fmtid="{D5CDD505-2E9C-101B-9397-08002B2CF9AE}" pid="4" name="CalculationRule">
    <vt:i4>0</vt:i4>
  </property>
</Properties>
</file>